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30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<sst xmlns="http://schemas.openxmlformats.org/spreadsheetml/2006/main" count="31" uniqueCount="27">
  <si>
    <t>Formula</t>
  </si>
  <si>
    <t>Enter numbers here</t>
  </si>
  <si>
    <t>Shear Formula (V) Uniform</t>
  </si>
  <si>
    <t>Uniform load in pounds per unit of length (w)</t>
  </si>
  <si>
    <t>Span length of bending member, inches (l)</t>
  </si>
  <si>
    <t xml:space="preserve">                                       Vertical Design Shear =</t>
  </si>
  <si>
    <t>Bending Max (M. max, AT CENTER)</t>
  </si>
  <si>
    <t xml:space="preserve">                                    Bending Max (at center) =</t>
  </si>
  <si>
    <t>Deflection, L/240</t>
  </si>
  <si>
    <t>Material modulus (E)</t>
  </si>
  <si>
    <t xml:space="preserve">                                          Moment of inertia (I) =</t>
  </si>
  <si>
    <t>SM req</t>
  </si>
  <si>
    <t xml:space="preserve">M </t>
  </si>
  <si>
    <t>inlb</t>
  </si>
  <si>
    <t>or</t>
  </si>
  <si>
    <t>^3</t>
  </si>
  <si>
    <t>Fb</t>
  </si>
  <si>
    <t>psi</t>
  </si>
  <si>
    <t xml:space="preserve">Actual is </t>
  </si>
  <si>
    <t xml:space="preserve">Safety factor is </t>
  </si>
  <si>
    <t>Span length of bending member in inches (l)</t>
  </si>
  <si>
    <t>inch</t>
  </si>
  <si>
    <t>deflection delta</t>
  </si>
  <si>
    <t>at 85 knots wind load is 31 lb/sqft</t>
  </si>
  <si>
    <t>wall is fixed both ends</t>
  </si>
  <si>
    <t>lee side load is 60 lb/sqft</t>
  </si>
  <si>
    <t>60 lb/sqft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</si>
</sst>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allSECTIONply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3" t="s">
        <v>0</v>
      </c>
      <c r="B1" s="1" t="s">
        <v>1</v>
      </c>
    </row>
    <row r="2" spans="2:4" ht="13.5" thickTop="1">
      <c r="B2" s="2"/>
      <c r="D2" t="s">
        <v>24</v>
      </c>
    </row>
    <row r="3" ht="13.5" thickBot="1">
      <c r="A3" s="7" t="s">
        <v>2</v>
      </c>
    </row>
    <row r="4" spans="1:4" ht="12.75">
      <c r="A4" t="s">
        <v>3</v>
      </c>
      <c r="B4" s="4">
        <v>0.42</v>
      </c>
      <c r="D4" t="s">
        <v>26</v>
      </c>
    </row>
    <row r="5" spans="1:4" ht="12.75">
      <c r="A5" t="s">
        <v>4</v>
      </c>
      <c r="B5" s="5">
        <v>96</v>
      </c>
      <c r="D5" t="s">
        <v>23</v>
      </c>
    </row>
    <row r="6" spans="1:4" ht="13.5" thickBot="1">
      <c r="A6" t="s">
        <v>5</v>
      </c>
      <c r="B6" s="6">
        <f>(B4*B5)/2</f>
        <v>20.16</v>
      </c>
      <c r="D6" t="s">
        <v>25</v>
      </c>
    </row>
    <row r="7" ht="13.5" thickTop="1"/>
    <row r="8" ht="13.5" thickBot="1">
      <c r="A8" s="7" t="s">
        <v>6</v>
      </c>
    </row>
    <row r="9" spans="1:2" ht="12.75">
      <c r="A9" t="s">
        <v>3</v>
      </c>
      <c r="B9" s="4">
        <v>0.42</v>
      </c>
    </row>
    <row r="10" spans="1:2" ht="12.75">
      <c r="A10" t="s">
        <v>4</v>
      </c>
      <c r="B10" s="5">
        <v>96</v>
      </c>
    </row>
    <row r="11" spans="1:2" ht="13.5" thickBot="1">
      <c r="A11" t="s">
        <v>7</v>
      </c>
      <c r="B11" s="6">
        <f>(B9*(B10*B10))/12</f>
        <v>322.56</v>
      </c>
    </row>
    <row r="12" ht="13.5" thickTop="1"/>
    <row r="13" spans="1:11" ht="13.5" thickBot="1">
      <c r="A13" s="7" t="s">
        <v>8</v>
      </c>
      <c r="E13" t="s">
        <v>11</v>
      </c>
      <c r="F13" s="8" t="s">
        <v>12</v>
      </c>
      <c r="G13">
        <f>B11</f>
        <v>322.56</v>
      </c>
      <c r="H13" t="s">
        <v>13</v>
      </c>
      <c r="I13" t="s">
        <v>14</v>
      </c>
      <c r="J13" s="9">
        <f>G13/G14</f>
        <v>0.02688</v>
      </c>
      <c r="K13" s="9" t="s">
        <v>15</v>
      </c>
    </row>
    <row r="14" spans="1:8" ht="12.75">
      <c r="A14" t="s">
        <v>9</v>
      </c>
      <c r="B14" s="4">
        <v>1200000</v>
      </c>
      <c r="F14" t="s">
        <v>16</v>
      </c>
      <c r="G14" s="10">
        <v>12000</v>
      </c>
      <c r="H14" t="s">
        <v>17</v>
      </c>
    </row>
    <row r="15" spans="1:2" ht="12.75">
      <c r="A15" t="s">
        <v>3</v>
      </c>
      <c r="B15" s="5">
        <v>0.42</v>
      </c>
    </row>
    <row r="16" spans="1:11" ht="12.75">
      <c r="A16" t="s">
        <v>20</v>
      </c>
      <c r="B16" s="5">
        <v>96</v>
      </c>
      <c r="E16" t="s">
        <v>18</v>
      </c>
      <c r="J16" s="12">
        <v>0.6</v>
      </c>
      <c r="K16" s="12" t="s">
        <v>15</v>
      </c>
    </row>
    <row r="17" spans="1:2" ht="12.75">
      <c r="A17" t="s">
        <v>10</v>
      </c>
      <c r="B17" s="11">
        <v>1.02</v>
      </c>
    </row>
    <row r="18" spans="1:7" ht="13.5" thickBot="1">
      <c r="A18" t="s">
        <v>22</v>
      </c>
      <c r="B18" s="6">
        <f>((B15)*(B16^4))/(384*(B14*B17))</f>
        <v>0.07589647058823529</v>
      </c>
      <c r="C18" t="s">
        <v>21</v>
      </c>
      <c r="E18" t="s">
        <v>19</v>
      </c>
      <c r="G18">
        <f>J16/J13</f>
        <v>22.32142857142857</v>
      </c>
    </row>
    <row r="19" ht="13.5" thickTop="1"/>
  </sheetData>
  <hyperlinks>
    <hyperlink ref="J16:K16" r:id="rId1" display="wallSECTIONply.XLS"/>
  </hyperlinks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2012-02-13T03:53:08Z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